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D:\Users\6623\Desktop\"/>
    </mc:Choice>
  </mc:AlternateContent>
  <xr:revisionPtr revIDLastSave="0" documentId="8_{FFBF191B-F159-4C0D-A987-E1F86274B369}" xr6:coauthVersionLast="47" xr6:coauthVersionMax="47" xr10:uidLastSave="{00000000-0000-0000-0000-000000000000}"/>
  <bookViews>
    <workbookView xWindow="28680" yWindow="-120" windowWidth="29040" windowHeight="15720" xr2:uid="{00000000-000D-0000-FFFF-FFFF00000000}"/>
  </bookViews>
  <sheets>
    <sheet name="Inbound+Outbound"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2" l="1"/>
  <c r="D29" i="2"/>
  <c r="E29" i="2"/>
  <c r="B58" i="2"/>
  <c r="D58" i="2"/>
  <c r="B72" i="2" s="1"/>
  <c r="C58" i="2"/>
  <c r="B35" i="2" l="1"/>
  <c r="B64" i="2" l="1"/>
  <c r="F58" i="2"/>
  <c r="E58" i="2"/>
  <c r="F53" i="2"/>
  <c r="E53" i="2"/>
  <c r="D53" i="2"/>
  <c r="C53" i="2"/>
  <c r="B53" i="2"/>
  <c r="E24" i="2"/>
  <c r="B24" i="2"/>
  <c r="B67" i="2" l="1"/>
  <c r="B71" i="2"/>
  <c r="B65" i="2"/>
  <c r="B36" i="2"/>
  <c r="B70" i="2" l="1"/>
  <c r="B69" i="2"/>
  <c r="B39" i="2" l="1"/>
  <c r="B38" i="2" l="1"/>
</calcChain>
</file>

<file path=xl/sharedStrings.xml><?xml version="1.0" encoding="utf-8"?>
<sst xmlns="http://schemas.openxmlformats.org/spreadsheetml/2006/main" count="80" uniqueCount="51">
  <si>
    <t>Flight Number:</t>
  </si>
  <si>
    <t>Transfers more than 24h</t>
  </si>
  <si>
    <t>Transit with same flight number</t>
  </si>
  <si>
    <t>Number of operating crew</t>
  </si>
  <si>
    <t>Number of deadhead crew</t>
  </si>
  <si>
    <t>Infants</t>
  </si>
  <si>
    <t>Aircraft registration no.:</t>
  </si>
  <si>
    <t>Total pax on flight</t>
  </si>
  <si>
    <t>Actual operation date:</t>
  </si>
  <si>
    <t>4. Save the excel file and email it to Dubai Airports at the address:</t>
  </si>
  <si>
    <t>2. Except for editable cells, Please DO NOT add, delete or modify anything else in this sheet.</t>
  </si>
  <si>
    <t>Total Passengers Onboard (include infants, exclude crew)</t>
  </si>
  <si>
    <t>Joining</t>
  </si>
  <si>
    <t>Transfers less than 24h</t>
  </si>
  <si>
    <t>Transfers more than 24h due to technical delay</t>
  </si>
  <si>
    <t>Total chargeable for PSC</t>
  </si>
  <si>
    <t>Total chargeable for PSSF</t>
  </si>
  <si>
    <t>ARRIVAL TO DXB/DWC LEG</t>
  </si>
  <si>
    <t>DEPARTURE FROM DXB/DWC LEG</t>
  </si>
  <si>
    <t>DXB</t>
  </si>
  <si>
    <t>Airport (DXB or DWC):</t>
  </si>
  <si>
    <t>INSTRUCTIONS</t>
  </si>
  <si>
    <t>1. Enter the required information for each outbound/inbound flight in the input cells only (highlighted).</t>
  </si>
  <si>
    <r>
      <t xml:space="preserve">6. Please ensure that no fields are left incomplete </t>
    </r>
    <r>
      <rPr>
        <b/>
        <sz val="11"/>
        <color theme="1"/>
        <rFont val="Calibri"/>
        <family val="2"/>
        <scheme val="minor"/>
      </rPr>
      <t>(required fields highlighted in red if incomplete)</t>
    </r>
    <r>
      <rPr>
        <sz val="11"/>
        <color theme="1"/>
        <rFont val="Calibri"/>
        <family val="2"/>
        <scheme val="minor"/>
      </rPr>
      <t>.</t>
    </r>
  </si>
  <si>
    <t>5. One excel file is to be provided for each arrival/departure of an aircraft.</t>
  </si>
  <si>
    <t>Arriving</t>
  </si>
  <si>
    <t>DXB:</t>
  </si>
  <si>
    <t>paxbilling.dxb@dubaiairports.ae</t>
  </si>
  <si>
    <t>DWC:</t>
  </si>
  <si>
    <t>paxbilling.dwc@dubaiairports.ae</t>
  </si>
  <si>
    <t>7. Please DO NOT add Spaces or any information other than required details.</t>
  </si>
  <si>
    <t>Transfers less than 12h</t>
  </si>
  <si>
    <t>Transfers more than 12 and less than 24h</t>
  </si>
  <si>
    <t>per airline (including deadhead crew and infants)</t>
  </si>
  <si>
    <t>per calculation</t>
  </si>
  <si>
    <t>Data entry check</t>
  </si>
  <si>
    <t>8. Please revise input details if Data Entry check suggests to "Recheck input".</t>
  </si>
  <si>
    <t>(non-chargeable)</t>
  </si>
  <si>
    <t>airline.relations@dubaiairports.ae</t>
  </si>
  <si>
    <t>3. Please DO NOT enter any special characters (like comma, full stops, hyphens). Please follow the instruction messages provided for each editable cell once it is selected. User Manual is available with</t>
  </si>
  <si>
    <r>
      <t xml:space="preserve">Scheduled operation time (in </t>
    </r>
    <r>
      <rPr>
        <b/>
        <sz val="11"/>
        <color rgb="FFC00000"/>
        <rFont val="Calibri"/>
        <family val="2"/>
        <scheme val="minor"/>
      </rPr>
      <t>UTC</t>
    </r>
    <r>
      <rPr>
        <b/>
        <sz val="11"/>
        <color theme="1"/>
        <rFont val="Calibri"/>
        <family val="2"/>
        <scheme val="minor"/>
      </rPr>
      <t>):</t>
    </r>
  </si>
  <si>
    <r>
      <t>Scheduled operation date (in</t>
    </r>
    <r>
      <rPr>
        <b/>
        <sz val="11"/>
        <color rgb="FFC00000"/>
        <rFont val="Calibri"/>
        <family val="2"/>
        <scheme val="minor"/>
      </rPr>
      <t xml:space="preserve"> UTC</t>
    </r>
    <r>
      <rPr>
        <b/>
        <sz val="11"/>
        <color theme="1"/>
        <rFont val="Calibri"/>
        <family val="2"/>
        <scheme val="minor"/>
      </rPr>
      <t>):</t>
    </r>
  </si>
  <si>
    <t>XX123</t>
  </si>
  <si>
    <t>XX456</t>
  </si>
  <si>
    <t>REG</t>
  </si>
  <si>
    <t>Tickets purchased after Mar 1, 2024</t>
  </si>
  <si>
    <t>Tickets purchased before Mar 1, 2024</t>
  </si>
  <si>
    <t>Total chargeable for API (After Mar 1, 2024)</t>
  </si>
  <si>
    <t>Total chargeable for PFC (after Mar 1, 2024)</t>
  </si>
  <si>
    <t>Total chargeable for PFC (before Mar 1, 2024)</t>
  </si>
  <si>
    <t>Total chargeable for API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</si>
</sst>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
      <b/>
      <sz val="11"/>
      <color rgb="FF006699"/>
      <name val="Consolas"/>
      <family val="3"/>
    </font>
    <font>
      <sz val="11"/>
      <color rgb="FF000000"/>
      <name val="Consolas"/>
      <family val="3"/>
    </font>
    <font>
      <sz val="11"/>
      <color rgb="FFFFFF00"/>
      <name val="Calibri"/>
      <family val="2"/>
      <scheme val="minor"/>
    </font>
    <font>
      <i/>
      <sz val="11"/>
      <color theme="1"/>
      <name val="Calibri"/>
      <family val="2"/>
      <scheme val="minor"/>
    </font>
    <font>
      <b/>
      <sz val="11"/>
      <color rgb="FFC00000"/>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8"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0" fillId="0" borderId="1" xfId="0" applyBorder="1" applyProtection="1"/>
    <xf numFmtId="0" fontId="0" fillId="0" borderId="0" xfId="0" applyProtection="1"/>
    <xf numFmtId="0" fontId="0" fillId="0" borderId="0" xfId="0" applyAlignment="1" applyProtection="1">
      <alignment horizontal="right"/>
    </xf>
    <xf numFmtId="0" fontId="0" fillId="0" borderId="0" xfId="0" applyFill="1" applyBorder="1" applyProtection="1"/>
    <xf numFmtId="0" fontId="2" fillId="0" borderId="0" xfId="0" applyFont="1" applyProtection="1"/>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left"/>
    </xf>
    <xf numFmtId="0" fontId="1" fillId="0" borderId="1" xfId="0" applyFont="1" applyBorder="1" applyProtection="1"/>
    <xf numFmtId="0" fontId="1" fillId="0" borderId="1" xfId="0" applyFont="1" applyFill="1" applyBorder="1" applyProtection="1"/>
    <xf numFmtId="0" fontId="0" fillId="2" borderId="1" xfId="0" applyFill="1" applyBorder="1" applyAlignment="1" applyProtection="1">
      <alignment horizontal="right"/>
      <protection locked="0"/>
    </xf>
    <xf numFmtId="15" fontId="0" fillId="2" borderId="1" xfId="0" applyNumberFormat="1" applyFill="1" applyBorder="1" applyAlignment="1" applyProtection="1">
      <alignment horizontal="right"/>
      <protection locked="0"/>
    </xf>
    <xf numFmtId="21" fontId="0" fillId="2" borderId="1" xfId="0" applyNumberFormat="1" applyFill="1" applyBorder="1" applyAlignment="1" applyProtection="1">
      <alignment horizontal="right"/>
      <protection locked="0"/>
    </xf>
    <xf numFmtId="0" fontId="0" fillId="2" borderId="1" xfId="0" applyFill="1" applyBorder="1" applyProtection="1">
      <protection locked="0"/>
    </xf>
    <xf numFmtId="0" fontId="0" fillId="0" borderId="0" xfId="0" applyAlignment="1" applyProtection="1">
      <alignment horizontal="left"/>
    </xf>
    <xf numFmtId="0" fontId="0" fillId="0" borderId="0" xfId="0" quotePrefix="1" applyProtection="1"/>
    <xf numFmtId="0" fontId="0" fillId="0" borderId="0" xfId="0" applyProtection="1"/>
    <xf numFmtId="0" fontId="0" fillId="0" borderId="2" xfId="0" applyBorder="1" applyProtection="1"/>
    <xf numFmtId="0" fontId="1" fillId="0" borderId="0" xfId="0" applyFont="1" applyFill="1" applyBorder="1" applyProtection="1"/>
    <xf numFmtId="0" fontId="1" fillId="3" borderId="0" xfId="0" applyFont="1" applyFill="1" applyBorder="1" applyProtection="1"/>
    <xf numFmtId="0" fontId="0" fillId="3" borderId="0" xfId="0" applyFill="1" applyProtection="1"/>
    <xf numFmtId="0" fontId="3" fillId="0" borderId="0" xfId="1" applyFill="1" applyProtection="1"/>
    <xf numFmtId="0" fontId="0" fillId="0" borderId="0" xfId="0" applyFill="1" applyProtection="1"/>
    <xf numFmtId="0" fontId="4" fillId="0" borderId="0" xfId="0" applyFont="1" applyAlignment="1" applyProtection="1">
      <alignment horizontal="left" vertical="center" indent="1"/>
    </xf>
    <xf numFmtId="0" fontId="5" fillId="0" borderId="0" xfId="0" applyFont="1" applyAlignment="1" applyProtection="1">
      <alignment horizontal="left" vertical="center" indent="1"/>
    </xf>
    <xf numFmtId="0" fontId="0" fillId="0" borderId="0" xfId="0" applyBorder="1" applyProtection="1"/>
    <xf numFmtId="0" fontId="6" fillId="3" borderId="0" xfId="0" applyFont="1" applyFill="1" applyProtection="1"/>
    <xf numFmtId="0" fontId="0" fillId="0" borderId="2" xfId="0" applyFill="1" applyBorder="1" applyProtection="1"/>
    <xf numFmtId="0" fontId="0" fillId="0" borderId="1" xfId="0" applyFill="1" applyBorder="1" applyAlignment="1" applyProtection="1">
      <alignment horizontal="center"/>
    </xf>
    <xf numFmtId="0" fontId="7" fillId="0" borderId="0" xfId="0" applyFont="1" applyProtection="1"/>
    <xf numFmtId="49" fontId="0" fillId="2" borderId="1" xfId="0" applyNumberFormat="1" applyFill="1" applyBorder="1" applyAlignment="1" applyProtection="1">
      <alignment horizontal="right"/>
      <protection locked="0"/>
    </xf>
    <xf numFmtId="0" fontId="3" fillId="0" borderId="0" xfId="1" applyAlignment="1">
      <alignment vertical="center"/>
    </xf>
    <xf numFmtId="0" fontId="0" fillId="0" borderId="1" xfId="0" applyFill="1" applyBorder="1" applyProtection="1"/>
  </cellXfs>
  <cellStyles count="2">
    <cellStyle name="Hyperlink" xfId="1" builtinId="8"/>
    <cellStyle name="Normal" xfId="0" builtinId="0"/>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irline.relations@dubaiairports.ae" TargetMode="External"/><Relationship Id="rId2" Type="http://schemas.openxmlformats.org/officeDocument/2006/relationships/hyperlink" Target="mailto:paxbilling.dwc@dubaiairports.ae" TargetMode="External"/><Relationship Id="rId1" Type="http://schemas.openxmlformats.org/officeDocument/2006/relationships/hyperlink" Target="mailto:paxbilling.dxb@dubaiairports.ae"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M72"/>
  <sheetViews>
    <sheetView showGridLines="0" tabSelected="1" zoomScale="87" zoomScaleNormal="87" workbookViewId="0">
      <selection activeCell="J7" sqref="J7"/>
    </sheetView>
  </sheetViews>
  <sheetFormatPr defaultColWidth="9.1796875" defaultRowHeight="14.5" x14ac:dyDescent="0.35"/>
  <cols>
    <col min="1" max="1" width="54" style="16" bestFit="1" customWidth="1"/>
    <col min="2" max="6" width="15.7265625" style="16" customWidth="1"/>
    <col min="7" max="10" width="9.1796875" style="16"/>
    <col min="11" max="11" width="12.453125" style="16" customWidth="1"/>
    <col min="12" max="16384" width="9.1796875" style="16"/>
  </cols>
  <sheetData>
    <row r="1" spans="1:12" s="20" customFormat="1" x14ac:dyDescent="0.35">
      <c r="A1" s="26" t="s">
        <v>21</v>
      </c>
      <c r="B1" s="19"/>
    </row>
    <row r="2" spans="1:12" x14ac:dyDescent="0.35">
      <c r="A2" s="16" t="s">
        <v>22</v>
      </c>
    </row>
    <row r="3" spans="1:12" x14ac:dyDescent="0.35">
      <c r="A3" s="4" t="s">
        <v>10</v>
      </c>
    </row>
    <row r="4" spans="1:12" x14ac:dyDescent="0.35">
      <c r="A4" s="4" t="s">
        <v>39</v>
      </c>
      <c r="L4" s="31" t="s">
        <v>38</v>
      </c>
    </row>
    <row r="5" spans="1:12" x14ac:dyDescent="0.35">
      <c r="A5" s="4" t="s">
        <v>9</v>
      </c>
      <c r="B5" s="22"/>
      <c r="C5" s="22" t="s">
        <v>26</v>
      </c>
      <c r="D5" s="21" t="s">
        <v>27</v>
      </c>
      <c r="E5" s="22"/>
      <c r="F5" s="22"/>
    </row>
    <row r="6" spans="1:12" x14ac:dyDescent="0.35">
      <c r="A6" s="4"/>
      <c r="B6" s="22"/>
      <c r="C6" s="22" t="s">
        <v>28</v>
      </c>
      <c r="D6" s="21" t="s">
        <v>29</v>
      </c>
      <c r="E6" s="22"/>
      <c r="F6" s="22"/>
    </row>
    <row r="7" spans="1:12" x14ac:dyDescent="0.35">
      <c r="A7" s="4" t="s">
        <v>24</v>
      </c>
    </row>
    <row r="8" spans="1:12" x14ac:dyDescent="0.35">
      <c r="A8" s="14" t="s">
        <v>23</v>
      </c>
    </row>
    <row r="9" spans="1:12" x14ac:dyDescent="0.35">
      <c r="A9" s="4" t="s">
        <v>30</v>
      </c>
    </row>
    <row r="10" spans="1:12" x14ac:dyDescent="0.35">
      <c r="A10" s="4" t="s">
        <v>36</v>
      </c>
    </row>
    <row r="12" spans="1:12" s="20" customFormat="1" x14ac:dyDescent="0.35">
      <c r="A12" s="26" t="s">
        <v>17</v>
      </c>
    </row>
    <row r="13" spans="1:12" x14ac:dyDescent="0.35">
      <c r="A13" s="7" t="s">
        <v>0</v>
      </c>
      <c r="B13" s="30" t="s">
        <v>42</v>
      </c>
    </row>
    <row r="14" spans="1:12" x14ac:dyDescent="0.35">
      <c r="A14" s="7" t="s">
        <v>6</v>
      </c>
      <c r="B14" s="10" t="s">
        <v>44</v>
      </c>
      <c r="E14" s="15"/>
      <c r="J14" s="23"/>
    </row>
    <row r="15" spans="1:12" x14ac:dyDescent="0.35">
      <c r="A15" s="7" t="s">
        <v>20</v>
      </c>
      <c r="B15" s="10" t="s">
        <v>19</v>
      </c>
      <c r="E15" s="15"/>
      <c r="J15" s="23"/>
    </row>
    <row r="16" spans="1:12" x14ac:dyDescent="0.35">
      <c r="A16" s="7" t="s">
        <v>41</v>
      </c>
      <c r="B16" s="11">
        <v>43520</v>
      </c>
      <c r="E16" s="15"/>
      <c r="J16" s="23"/>
    </row>
    <row r="17" spans="1:13" x14ac:dyDescent="0.35">
      <c r="A17" s="7" t="s">
        <v>40</v>
      </c>
      <c r="B17" s="12">
        <v>0.375</v>
      </c>
      <c r="J17" s="24"/>
      <c r="M17" s="15"/>
    </row>
    <row r="18" spans="1:13" ht="15.75" customHeight="1" x14ac:dyDescent="0.35">
      <c r="A18" s="7" t="s">
        <v>8</v>
      </c>
      <c r="B18" s="11">
        <v>43520</v>
      </c>
      <c r="J18" s="24"/>
    </row>
    <row r="19" spans="1:13" x14ac:dyDescent="0.35">
      <c r="A19" s="3"/>
      <c r="J19" s="23"/>
    </row>
    <row r="20" spans="1:13" ht="43.5" x14ac:dyDescent="0.35">
      <c r="B20" s="6" t="s">
        <v>25</v>
      </c>
      <c r="C20" s="6" t="s">
        <v>31</v>
      </c>
      <c r="D20" s="6" t="s">
        <v>32</v>
      </c>
      <c r="E20" s="6" t="s">
        <v>1</v>
      </c>
      <c r="F20" s="6" t="s">
        <v>2</v>
      </c>
    </row>
    <row r="21" spans="1:13" x14ac:dyDescent="0.35">
      <c r="A21" s="5"/>
    </row>
    <row r="22" spans="1:13" x14ac:dyDescent="0.35">
      <c r="A22" s="1" t="s">
        <v>11</v>
      </c>
      <c r="B22" s="13">
        <v>0</v>
      </c>
      <c r="C22" s="13">
        <v>0</v>
      </c>
      <c r="D22" s="13">
        <v>0</v>
      </c>
      <c r="E22" s="13">
        <v>0</v>
      </c>
      <c r="F22" s="13">
        <v>0</v>
      </c>
    </row>
    <row r="23" spans="1:13" x14ac:dyDescent="0.35">
      <c r="A23" s="1" t="s">
        <v>5</v>
      </c>
      <c r="B23" s="13">
        <v>0</v>
      </c>
      <c r="C23" s="13">
        <v>0</v>
      </c>
      <c r="D23" s="13">
        <v>0</v>
      </c>
      <c r="E23" s="13">
        <v>0</v>
      </c>
      <c r="F23" s="13">
        <v>0</v>
      </c>
    </row>
    <row r="24" spans="1:13" ht="15" thickBot="1" x14ac:dyDescent="0.4">
      <c r="A24" s="4" t="s">
        <v>50</v>
      </c>
      <c r="B24" s="17">
        <f>IF(+B22-B23&gt;0,+B22-B23,0)</f>
        <v>0</v>
      </c>
      <c r="C24" s="17"/>
      <c r="D24" s="27"/>
      <c r="E24" s="17">
        <f>IF(+E22-E23&gt;0,+E22-E23,0)</f>
        <v>0</v>
      </c>
      <c r="F24" s="27"/>
    </row>
    <row r="25" spans="1:13" ht="15" thickTop="1" x14ac:dyDescent="0.35">
      <c r="A25" s="4"/>
      <c r="B25"/>
      <c r="C25"/>
      <c r="D25"/>
      <c r="E25"/>
      <c r="F25"/>
    </row>
    <row r="26" spans="1:13" x14ac:dyDescent="0.35">
      <c r="A26" s="5"/>
      <c r="B26"/>
      <c r="C26"/>
      <c r="D26"/>
      <c r="E26"/>
      <c r="F26"/>
    </row>
    <row r="27" spans="1:13" x14ac:dyDescent="0.35">
      <c r="A27" s="1" t="s">
        <v>11</v>
      </c>
      <c r="B27" s="32">
        <v>0</v>
      </c>
      <c r="C27" s="32">
        <v>0</v>
      </c>
      <c r="D27" s="32">
        <v>0</v>
      </c>
      <c r="E27" s="32">
        <v>0</v>
      </c>
      <c r="F27" s="32">
        <v>0</v>
      </c>
    </row>
    <row r="28" spans="1:13" x14ac:dyDescent="0.35">
      <c r="A28" s="1" t="s">
        <v>5</v>
      </c>
      <c r="B28" s="32">
        <v>0</v>
      </c>
      <c r="C28" s="32">
        <v>0</v>
      </c>
      <c r="D28" s="32">
        <v>0</v>
      </c>
      <c r="E28" s="32">
        <v>0</v>
      </c>
      <c r="F28" s="32">
        <v>0</v>
      </c>
    </row>
    <row r="29" spans="1:13" ht="15" thickBot="1" x14ac:dyDescent="0.4">
      <c r="A29" s="4" t="s">
        <v>50</v>
      </c>
      <c r="B29" s="17">
        <f>IF(+B27-B28&gt;0,+B27-B28,0)</f>
        <v>0</v>
      </c>
      <c r="C29" s="17"/>
      <c r="D29" s="17">
        <f>IF(+D27-D28&gt;0,+D27-D28,0)</f>
        <v>0</v>
      </c>
      <c r="E29" s="17">
        <f>IF(+E27-E28&gt;0,+E27-E28,0)</f>
        <v>0</v>
      </c>
      <c r="F29" s="17"/>
    </row>
    <row r="30" spans="1:13" ht="15" thickTop="1" x14ac:dyDescent="0.35">
      <c r="C30" s="25"/>
      <c r="D30" s="25"/>
      <c r="E30" s="25"/>
      <c r="F30" s="25"/>
    </row>
    <row r="31" spans="1:13" x14ac:dyDescent="0.35">
      <c r="A31" s="8" t="s">
        <v>3</v>
      </c>
      <c r="B31" s="13">
        <v>0</v>
      </c>
      <c r="C31" s="2"/>
      <c r="D31" s="2"/>
      <c r="E31" s="2"/>
    </row>
    <row r="32" spans="1:13" x14ac:dyDescent="0.35">
      <c r="A32" s="8" t="s">
        <v>4</v>
      </c>
      <c r="B32" s="13">
        <v>0</v>
      </c>
      <c r="C32" s="2"/>
      <c r="D32" s="2"/>
      <c r="E32" s="2"/>
    </row>
    <row r="33" spans="1:5" x14ac:dyDescent="0.35">
      <c r="A33" s="8"/>
      <c r="B33"/>
    </row>
    <row r="34" spans="1:5" x14ac:dyDescent="0.35">
      <c r="A34" s="8" t="s">
        <v>7</v>
      </c>
      <c r="B34" s="13">
        <v>0</v>
      </c>
      <c r="C34" s="16" t="s">
        <v>33</v>
      </c>
    </row>
    <row r="35" spans="1:5" x14ac:dyDescent="0.35">
      <c r="A35" s="8" t="s">
        <v>7</v>
      </c>
      <c r="B35" s="1">
        <f>SUM(B22:F22)+SUM(B27:F27)+B32</f>
        <v>0</v>
      </c>
      <c r="C35" s="16" t="s">
        <v>34</v>
      </c>
    </row>
    <row r="36" spans="1:5" x14ac:dyDescent="0.35">
      <c r="A36" s="8" t="s">
        <v>35</v>
      </c>
      <c r="B36" s="28" t="str">
        <f>IF(B34=B35,"OK to Proceed","Recheck Input")</f>
        <v>OK to Proceed</v>
      </c>
    </row>
    <row r="37" spans="1:5" x14ac:dyDescent="0.35">
      <c r="B37" s="2"/>
      <c r="C37" s="2"/>
      <c r="D37" s="2"/>
      <c r="E37" s="2"/>
    </row>
    <row r="38" spans="1:5" x14ac:dyDescent="0.35">
      <c r="A38" s="9" t="s">
        <v>50</v>
      </c>
      <c r="B38" s="9">
        <f>SUM(B24:F24)</f>
        <v>0</v>
      </c>
      <c r="C38" s="2"/>
      <c r="D38" s="2"/>
      <c r="E38" s="2"/>
    </row>
    <row r="39" spans="1:5" x14ac:dyDescent="0.35">
      <c r="A39" s="9" t="s">
        <v>50</v>
      </c>
      <c r="B39" s="9">
        <f>SUM(B29:F29)</f>
        <v>0</v>
      </c>
      <c r="C39" s="2"/>
      <c r="D39" s="2"/>
      <c r="E39" s="2"/>
    </row>
    <row r="40" spans="1:5" x14ac:dyDescent="0.35">
      <c r="A40" s="18"/>
      <c r="B40" s="18"/>
    </row>
    <row r="41" spans="1:5" s="20" customFormat="1" x14ac:dyDescent="0.35">
      <c r="A41" s="26" t="s">
        <v>18</v>
      </c>
      <c r="B41" s="19"/>
    </row>
    <row r="42" spans="1:5" x14ac:dyDescent="0.35">
      <c r="A42" s="7" t="s">
        <v>0</v>
      </c>
      <c r="B42" s="30" t="s">
        <v>43</v>
      </c>
    </row>
    <row r="43" spans="1:5" x14ac:dyDescent="0.35">
      <c r="A43" s="7" t="s">
        <v>6</v>
      </c>
      <c r="B43" s="10" t="s">
        <v>44</v>
      </c>
      <c r="E43" s="15"/>
    </row>
    <row r="44" spans="1:5" x14ac:dyDescent="0.35">
      <c r="A44" s="7" t="s">
        <v>20</v>
      </c>
      <c r="B44" s="10" t="s">
        <v>19</v>
      </c>
      <c r="E44" s="15"/>
    </row>
    <row r="45" spans="1:5" x14ac:dyDescent="0.35">
      <c r="A45" s="7" t="s">
        <v>41</v>
      </c>
      <c r="B45" s="11">
        <v>43520</v>
      </c>
      <c r="E45" s="15"/>
    </row>
    <row r="46" spans="1:5" x14ac:dyDescent="0.35">
      <c r="A46" s="7" t="s">
        <v>40</v>
      </c>
      <c r="B46" s="12">
        <v>0.41666666666666669</v>
      </c>
    </row>
    <row r="47" spans="1:5" x14ac:dyDescent="0.35">
      <c r="A47" s="7" t="s">
        <v>8</v>
      </c>
      <c r="B47" s="11">
        <v>43520</v>
      </c>
    </row>
    <row r="48" spans="1:5" x14ac:dyDescent="0.35">
      <c r="A48" s="3"/>
    </row>
    <row r="49" spans="1:6" ht="43.5" x14ac:dyDescent="0.35">
      <c r="B49" s="6" t="s">
        <v>12</v>
      </c>
      <c r="C49" s="6" t="s">
        <v>13</v>
      </c>
      <c r="D49" s="6" t="s">
        <v>1</v>
      </c>
      <c r="E49" s="6" t="s">
        <v>14</v>
      </c>
      <c r="F49" s="6" t="s">
        <v>2</v>
      </c>
    </row>
    <row r="50" spans="1:6" x14ac:dyDescent="0.35">
      <c r="A50" s="5" t="s">
        <v>45</v>
      </c>
      <c r="B50"/>
    </row>
    <row r="51" spans="1:6" x14ac:dyDescent="0.35">
      <c r="A51" s="1" t="s">
        <v>11</v>
      </c>
      <c r="B51" s="13">
        <v>0</v>
      </c>
      <c r="C51" s="13">
        <v>0</v>
      </c>
      <c r="D51" s="13">
        <v>0</v>
      </c>
      <c r="E51" s="13">
        <v>0</v>
      </c>
      <c r="F51" s="13">
        <v>0</v>
      </c>
    </row>
    <row r="52" spans="1:6" x14ac:dyDescent="0.35">
      <c r="A52" s="1" t="s">
        <v>5</v>
      </c>
      <c r="B52" s="13">
        <v>0</v>
      </c>
      <c r="C52" s="13">
        <v>0</v>
      </c>
      <c r="D52" s="13">
        <v>0</v>
      </c>
      <c r="E52" s="13">
        <v>0</v>
      </c>
      <c r="F52" s="13">
        <v>0</v>
      </c>
    </row>
    <row r="53" spans="1:6" ht="15" thickBot="1" x14ac:dyDescent="0.4">
      <c r="A53" s="4" t="s">
        <v>47</v>
      </c>
      <c r="B53" s="17">
        <f t="shared" ref="B53:F53" si="0">IF(+B51-B52&gt;0,+B51-B52,0)</f>
        <v>0</v>
      </c>
      <c r="C53" s="17">
        <f t="shared" si="0"/>
        <v>0</v>
      </c>
      <c r="D53" s="17">
        <f t="shared" si="0"/>
        <v>0</v>
      </c>
      <c r="E53" s="17">
        <f t="shared" si="0"/>
        <v>0</v>
      </c>
      <c r="F53" s="17">
        <f t="shared" si="0"/>
        <v>0</v>
      </c>
    </row>
    <row r="54" spans="1:6" ht="15" thickTop="1" x14ac:dyDescent="0.35">
      <c r="A54" s="4"/>
      <c r="B54"/>
      <c r="C54"/>
      <c r="D54"/>
      <c r="E54"/>
    </row>
    <row r="55" spans="1:6" x14ac:dyDescent="0.35">
      <c r="A55" s="5" t="s">
        <v>46</v>
      </c>
      <c r="B55"/>
      <c r="C55"/>
      <c r="D55"/>
      <c r="E55"/>
    </row>
    <row r="56" spans="1:6" x14ac:dyDescent="0.35">
      <c r="A56" s="1" t="s">
        <v>11</v>
      </c>
      <c r="B56" s="13">
        <v>0</v>
      </c>
      <c r="C56" s="13">
        <v>0</v>
      </c>
      <c r="D56" s="13">
        <v>0</v>
      </c>
      <c r="E56" s="32">
        <v>0</v>
      </c>
      <c r="F56" s="32">
        <v>0</v>
      </c>
    </row>
    <row r="57" spans="1:6" x14ac:dyDescent="0.35">
      <c r="A57" s="1" t="s">
        <v>5</v>
      </c>
      <c r="B57" s="13">
        <v>0</v>
      </c>
      <c r="C57" s="13">
        <v>0</v>
      </c>
      <c r="D57" s="13">
        <v>0</v>
      </c>
      <c r="E57" s="32">
        <v>0</v>
      </c>
      <c r="F57" s="32">
        <v>0</v>
      </c>
    </row>
    <row r="58" spans="1:6" ht="15" thickBot="1" x14ac:dyDescent="0.4">
      <c r="A58" s="4"/>
      <c r="B58" s="17">
        <f>IF(+B56-B57&gt;0,+B56-B57,0)</f>
        <v>0</v>
      </c>
      <c r="C58" s="17">
        <f t="shared" ref="C58:D58" si="1">IF(+C56-C57&gt;0,+C56-C57,0)</f>
        <v>0</v>
      </c>
      <c r="D58" s="17">
        <f t="shared" si="1"/>
        <v>0</v>
      </c>
      <c r="E58" s="17">
        <f t="shared" ref="E58:F58" si="2">IF(+E56-E57&gt;0,+E56-E57,0)</f>
        <v>0</v>
      </c>
      <c r="F58" s="17">
        <f t="shared" si="2"/>
        <v>0</v>
      </c>
    </row>
    <row r="59" spans="1:6" ht="15" thickTop="1" x14ac:dyDescent="0.35">
      <c r="B59"/>
      <c r="C59" s="25"/>
      <c r="D59" s="25"/>
      <c r="E59" s="25"/>
      <c r="F59" s="25"/>
    </row>
    <row r="60" spans="1:6" x14ac:dyDescent="0.35">
      <c r="A60" s="8" t="s">
        <v>3</v>
      </c>
      <c r="B60" s="13">
        <v>0</v>
      </c>
      <c r="C60" s="25"/>
      <c r="D60" s="25"/>
      <c r="E60" s="25"/>
      <c r="F60" s="25"/>
    </row>
    <row r="61" spans="1:6" x14ac:dyDescent="0.35">
      <c r="A61" s="8" t="s">
        <v>4</v>
      </c>
      <c r="B61" s="13">
        <v>0</v>
      </c>
      <c r="C61" s="25"/>
      <c r="D61" s="25"/>
      <c r="E61" s="25"/>
      <c r="F61" s="25"/>
    </row>
    <row r="62" spans="1:6" x14ac:dyDescent="0.35">
      <c r="B62"/>
      <c r="C62" s="25"/>
      <c r="D62" s="25"/>
      <c r="E62" s="25"/>
      <c r="F62" s="25"/>
    </row>
    <row r="63" spans="1:6" x14ac:dyDescent="0.35">
      <c r="A63" s="8" t="s">
        <v>7</v>
      </c>
      <c r="B63" s="13">
        <v>0</v>
      </c>
      <c r="C63" s="16" t="s">
        <v>33</v>
      </c>
    </row>
    <row r="64" spans="1:6" x14ac:dyDescent="0.35">
      <c r="A64" s="8" t="s">
        <v>7</v>
      </c>
      <c r="B64" s="1">
        <f>SUM(B51:F51)+SUM(B56:F56)+B61</f>
        <v>0</v>
      </c>
      <c r="C64" s="16" t="s">
        <v>34</v>
      </c>
    </row>
    <row r="65" spans="1:3" x14ac:dyDescent="0.35">
      <c r="A65" s="8" t="s">
        <v>35</v>
      </c>
      <c r="B65" s="28" t="str">
        <f>IF(B63=B64,"OK to Proceed","Recheck Input")</f>
        <v>OK to Proceed</v>
      </c>
    </row>
    <row r="67" spans="1:3" x14ac:dyDescent="0.35">
      <c r="A67" s="9" t="s">
        <v>50</v>
      </c>
      <c r="B67" s="9">
        <f>SUM(B53:F53)+SUM(B58:F58)</f>
        <v>0</v>
      </c>
    </row>
    <row r="68" spans="1:3" x14ac:dyDescent="0.35">
      <c r="A68" s="9" t="s">
        <v>50</v>
      </c>
      <c r="B68" s="9">
        <v>0</v>
      </c>
      <c r="C68" s="29" t="s">
        <v>37</v>
      </c>
    </row>
    <row r="69" spans="1:3" x14ac:dyDescent="0.35">
      <c r="A69" s="9" t="s">
        <v>15</v>
      </c>
      <c r="B69" s="9">
        <f>+B53+D53+B58+D58</f>
        <v>0</v>
      </c>
    </row>
    <row r="70" spans="1:3" x14ac:dyDescent="0.35">
      <c r="A70" s="9" t="s">
        <v>16</v>
      </c>
      <c r="B70" s="9">
        <f>+B53+D53+B58+D58</f>
        <v>0</v>
      </c>
    </row>
    <row r="71" spans="1:3" x14ac:dyDescent="0.35">
      <c r="A71" s="9" t="s">
        <v>48</v>
      </c>
      <c r="B71" s="9">
        <f>B53+C53+D53+E53</f>
        <v>0</v>
      </c>
    </row>
    <row r="72" spans="1:3" x14ac:dyDescent="0.35">
      <c r="A72" s="9" t="s">
        <v>49</v>
      </c>
      <c r="B72" s="9">
        <f>B58+C58+D58+E58</f>
        <v>0</v>
      </c>
    </row>
  </sheetData>
  <sheetProtection sheet="1" formatCells="0" formatColumns="0" formatRows="0" insertColumns="0" insertRows="0" insertHyperlinks="0" deleteColumns="0" deleteRows="0" sort="0" autoFilter="0" pivotTables="0"/>
  <conditionalFormatting sqref="B13 B22:B23 D22:F23 B27:B28 D27:F28">
    <cfRule type="containsBlanks" dxfId="11" priority="19">
      <formula>LEN(TRIM(B13))=0</formula>
    </cfRule>
  </conditionalFormatting>
  <conditionalFormatting sqref="B13:B18 B31:B32 B34 B36">
    <cfRule type="containsBlanks" dxfId="10" priority="18">
      <formula>LEN(TRIM(B13))=0</formula>
    </cfRule>
  </conditionalFormatting>
  <conditionalFormatting sqref="B51:F52 B45:B47 B56:F57">
    <cfRule type="containsBlanks" dxfId="9" priority="14">
      <formula>LEN(TRIM(B45))=0</formula>
    </cfRule>
  </conditionalFormatting>
  <conditionalFormatting sqref="B44">
    <cfRule type="containsBlanks" dxfId="8" priority="13">
      <formula>LEN(TRIM(B44))=0</formula>
    </cfRule>
  </conditionalFormatting>
  <conditionalFormatting sqref="B43">
    <cfRule type="containsBlanks" dxfId="7" priority="12">
      <formula>LEN(TRIM(B43))=0</formula>
    </cfRule>
  </conditionalFormatting>
  <conditionalFormatting sqref="C22:C23 C27:C28">
    <cfRule type="containsBlanks" dxfId="6" priority="11">
      <formula>LEN(TRIM(C22))=0</formula>
    </cfRule>
  </conditionalFormatting>
  <conditionalFormatting sqref="B63 B65">
    <cfRule type="containsBlanks" dxfId="5" priority="5">
      <formula>LEN(TRIM(B63))=0</formula>
    </cfRule>
  </conditionalFormatting>
  <conditionalFormatting sqref="B36">
    <cfRule type="containsText" dxfId="4" priority="6" operator="containsText" text="Recheck Input">
      <formula>NOT(ISERROR(SEARCH("Recheck Input",B36)))</formula>
    </cfRule>
  </conditionalFormatting>
  <conditionalFormatting sqref="B65">
    <cfRule type="containsText" dxfId="3" priority="4" operator="containsText" text="Recheck Input">
      <formula>NOT(ISERROR(SEARCH("Recheck Input",B65)))</formula>
    </cfRule>
  </conditionalFormatting>
  <conditionalFormatting sqref="B42">
    <cfRule type="containsBlanks" dxfId="2" priority="3">
      <formula>LEN(TRIM(B42))=0</formula>
    </cfRule>
  </conditionalFormatting>
  <conditionalFormatting sqref="B42">
    <cfRule type="containsBlanks" dxfId="1" priority="2">
      <formula>LEN(TRIM(B42))=0</formula>
    </cfRule>
  </conditionalFormatting>
  <conditionalFormatting sqref="B60:B61">
    <cfRule type="containsBlanks" dxfId="0" priority="1">
      <formula>LEN(TRIM(B60))=0</formula>
    </cfRule>
  </conditionalFormatting>
  <dataValidations xWindow="405" yWindow="467" count="13">
    <dataValidation type="time" showInputMessage="1" showErrorMessage="1" prompt="Time in hh:mm:ss_x000a_(UTC)" sqref="B17 B46" xr:uid="{00000000-0002-0000-0000-000000000000}">
      <formula1>0</formula1>
      <formula2>0.999988425925926</formula2>
    </dataValidation>
    <dataValidation allowBlank="1" showInputMessage="1" showErrorMessage="1" prompt="Please input for each category of passenger" sqref="A25 A23 A28 A54 A52 A57" xr:uid="{00000000-0002-0000-0000-000001000000}"/>
    <dataValidation type="whole" operator="greaterThanOrEqual" showInputMessage="1" showErrorMessage="1" sqref="C30:F30 C59:F62 B27:F27 E56:F56" xr:uid="{00000000-0002-0000-0000-000002000000}">
      <formula1>0</formula1>
    </dataValidation>
    <dataValidation type="date" errorStyle="information" showInputMessage="1" showErrorMessage="1" error="Please input date in dd/mm/yy" prompt="Please input date in dd/mm/yy" sqref="B18 B16 B47 B45" xr:uid="{00000000-0002-0000-0000-000003000000}">
      <formula1>1</formula1>
      <formula2>109939</formula2>
    </dataValidation>
    <dataValidation type="custom" operator="equal" showInputMessage="1" showErrorMessage="1" prompt="Please input aircraft registration no." sqref="B14 B43" xr:uid="{00000000-0002-0000-0000-000004000000}">
      <formula1>AND(LEN(B14)&lt;8,ISNUMBER(SUMPRODUCT(SEARCH(MID(B14,ROW(INDIRECT("1:"&amp;LEN(B14))),1),"0123456789abcdefghijklmnopqrstuvwxyzABCDEFGHIJKLMNOPQRSTUVWXYZ"))))</formula1>
    </dataValidation>
    <dataValidation type="whole" operator="greaterThanOrEqual" showInputMessage="1" showErrorMessage="1" prompt="Only numbers to be entered" sqref="B60:B61 B34 B51:F51 B63 B22:F22 B31:B32 B56:D56" xr:uid="{00000000-0002-0000-0000-000005000000}">
      <formula1>0</formula1>
    </dataValidation>
    <dataValidation type="whole" operator="greaterThanOrEqual" showInputMessage="1" showErrorMessage="1" prompt="Only numerical input" sqref="B31 B60" xr:uid="{00000000-0002-0000-0000-000006000000}">
      <formula1>0</formula1>
    </dataValidation>
    <dataValidation allowBlank="1" showInputMessage="1" showErrorMessage="1" prompt="No input required" sqref="B1 B29:F29 B53:F53 B24:F24 B38:B41 B67:B72 B58:F58" xr:uid="{00000000-0002-0000-0000-000007000000}"/>
    <dataValidation type="custom" operator="greaterThanOrEqual" showInputMessage="1" showErrorMessage="1" prompt="Only numbers to be entered" sqref="B52:F52 B23:F23 B57:D57" xr:uid="{00000000-0002-0000-0000-000008000000}">
      <formula1>B23&lt;=B22</formula1>
    </dataValidation>
    <dataValidation type="custom" operator="equal" showInputMessage="1" showErrorMessage="1" prompt="Please enter airport (DXB or DWC)_x000a_" sqref="B15 B44" xr:uid="{00000000-0002-0000-0000-000009000000}">
      <formula1>OR(ISNUMBER(SEARCH("DXB",B15)),(ISNUMBER(SEARCH("DWC",B15))))</formula1>
    </dataValidation>
    <dataValidation type="custom" operator="equal" allowBlank="1" showInputMessage="1" showErrorMessage="1" prompt="Please input flight number in IATA code._x000a_DO NOT enter any spaces or other special characters (like comma, fullstop, hyphens)_x000a_Example: FZ086" sqref="B13 B42" xr:uid="{00000000-0002-0000-0000-00000A000000}">
      <formula1>AND(ISTEXT(B13),LEN(B13)&lt;8,ISNUMBER(SUMPRODUCT(SEARCH(MID(B13,ROW(INDIRECT("1:"&amp;LEN(B13))),1),"0123456789abcdefghijklmnopqrstuvwxyzABCDEFGHIJKLMNOPQRSTUVWXYZ"))))</formula1>
    </dataValidation>
    <dataValidation allowBlank="1" showInputMessage="1" showErrorMessage="1" sqref="B36 B65" xr:uid="{00000000-0002-0000-0000-00000B000000}"/>
    <dataValidation type="custom" operator="greaterThanOrEqual" showInputMessage="1" showErrorMessage="1" sqref="B28:F28 E57:F57" xr:uid="{4F6E6854-1F37-493C-A6A1-DF1E037FC36C}">
      <formula1>B28&lt;=B27</formula1>
    </dataValidation>
  </dataValidations>
  <hyperlinks>
    <hyperlink ref="D5" r:id="rId1" xr:uid="{00000000-0004-0000-0000-000000000000}"/>
    <hyperlink ref="D6" r:id="rId2" xr:uid="{00000000-0004-0000-0000-000001000000}"/>
    <hyperlink ref="L4" r:id="rId3" display="mailto:airline.relations@dubaiairports.ae" xr:uid="{6C5F4858-65BA-4171-A232-58BF31325CAB}"/>
  </hyperlinks>
  <pageMargins left="0.7" right="0.7" top="0.75" bottom="0.75" header="0.3" footer="0.3"/>
  <pageSetup paperSize="9" orientation="portrait" r:id="rId4"/>
  <headerFooter>
    <oddFooter>&amp;C_x000D_&amp;1#&amp;"Calibri"&amp;10&amp;K10AE0D PUBLIC - OPEN DATA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Inbound+Outbound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Imran Ahmed</dc:creator>
  <cp:lastModifiedBy>Imran Ahmed</cp:lastModifiedBy>
  <dcterms:created xsi:type="dcterms:W3CDTF">2018-07-19T07:06:43Z</dcterms:created>
  <dcterms:modified xsi:type="dcterms:W3CDTF">2024-03-19T06:36:05Z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ae7d4d-7142-4377-a3fc-57cbb0571d0e_Enabled">
    <vt:lpwstr>true</vt:lpwstr>
  </property>
  <property fmtid="{D5CDD505-2E9C-101B-9397-08002B2CF9AE}" pid="3" name="MSIP_Label_01ae7d4d-7142-4377-a3fc-57cbb0571d0e_SetDate">
    <vt:lpwstr>2024-03-13T05:58:26Z</vt:lpwstr>
  </property>
  <property fmtid="{D5CDD505-2E9C-101B-9397-08002B2CF9AE}" pid="4" name="MSIP_Label_01ae7d4d-7142-4377-a3fc-57cbb0571d0e_Method">
    <vt:lpwstr>Privileged</vt:lpwstr>
  </property>
  <property fmtid="{D5CDD505-2E9C-101B-9397-08002B2CF9AE}" pid="5" name="MSIP_Label_01ae7d4d-7142-4377-a3fc-57cbb0571d0e_Name">
    <vt:lpwstr>General Business Use</vt:lpwstr>
  </property>
  <property fmtid="{D5CDD505-2E9C-101B-9397-08002B2CF9AE}" pid="6" name="MSIP_Label_01ae7d4d-7142-4377-a3fc-57cbb0571d0e_SiteId">
    <vt:lpwstr>fc9737d7-0675-4ccd-af24-b45790ae0f11</vt:lpwstr>
  </property>
  <property fmtid="{D5CDD505-2E9C-101B-9397-08002B2CF9AE}" pid="7" name="MSIP_Label_01ae7d4d-7142-4377-a3fc-57cbb0571d0e_ActionId">
    <vt:lpwstr>3f1466a6-b9ac-47da-96ee-a88476923159</vt:lpwstr>
  </property>
  <property fmtid="{D5CDD505-2E9C-101B-9397-08002B2CF9AE}" pid="8" name="MSIP_Label_01ae7d4d-7142-4377-a3fc-57cbb0571d0e_ContentBits">
    <vt:lpwstr>2</vt:lpwstr>
  </property>
</Properties>
</file>